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 HP\Desktop\Geometrium\Проекты\Сметы проектов\Филигра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84" i="1" l="1"/>
  <c r="B78" i="1"/>
  <c r="B41" i="1"/>
  <c r="B36" i="1"/>
  <c r="B16" i="1" l="1"/>
  <c r="B61" i="1"/>
  <c r="B67" i="1" s="1"/>
  <c r="B57" i="1"/>
  <c r="B59" i="1" s="1"/>
  <c r="B47" i="1"/>
  <c r="B46" i="1"/>
  <c r="B21" i="1"/>
  <c r="B11" i="1"/>
  <c r="B49" i="1" l="1"/>
</calcChain>
</file>

<file path=xl/sharedStrings.xml><?xml version="1.0" encoding="utf-8"?>
<sst xmlns="http://schemas.openxmlformats.org/spreadsheetml/2006/main" count="199" uniqueCount="175">
  <si>
    <t>Мебель и заказные позиции</t>
  </si>
  <si>
    <t>Стоимость</t>
  </si>
  <si>
    <t>Документы</t>
  </si>
  <si>
    <t>Поставщик</t>
  </si>
  <si>
    <t>Примечание</t>
  </si>
  <si>
    <t>Кухня</t>
  </si>
  <si>
    <t>Идея</t>
  </si>
  <si>
    <t>Столешница на кухню</t>
  </si>
  <si>
    <t>Мрамор на столешницу барной стойки и журнального стола</t>
  </si>
  <si>
    <r>
      <rPr>
        <u/>
        <sz val="11"/>
        <color indexed="11"/>
        <rFont val="Calibri"/>
      </rPr>
      <t>http://joxi.ru/8An0gQKIq5NpWm</t>
    </r>
  </si>
  <si>
    <t>http://www.xdom.ru/</t>
  </si>
  <si>
    <t>Слеб для барной и столешницы журн. стола:
http://joxi.ru/52aQ3xwtGPlol2</t>
  </si>
  <si>
    <t>Мрамор на подоконники</t>
  </si>
  <si>
    <r>
      <rPr>
        <u/>
        <sz val="11"/>
        <color indexed="11"/>
        <rFont val="Calibri"/>
      </rPr>
      <t>http://joxi.ru/Dr8nQDqukR7BR2</t>
    </r>
  </si>
  <si>
    <t>Слеб для подоконников Антрацит Браун:
http://joxi.ru/eAO4gbws4OB3Rr
http://joxi.ru/a2Xe5LwtyP68OA</t>
  </si>
  <si>
    <t>Монтаж и доставка мраморных изделий</t>
  </si>
  <si>
    <t>http://joxi.ru/n2Yz6lwsjXxjJA</t>
  </si>
  <si>
    <t>Подстолье на заказ для журнальнального стола</t>
  </si>
  <si>
    <r>
      <rPr>
        <u/>
        <sz val="11"/>
        <color indexed="11"/>
        <rFont val="Calibri"/>
      </rPr>
      <t>http://joxi.ru/V2VezWwt0p3ENm</t>
    </r>
  </si>
  <si>
    <t>http://www.facebook.com/555makeloft
Алексей 8-910-463-62-83</t>
  </si>
  <si>
    <t>Стулья полубарные</t>
  </si>
  <si>
    <t>http://joxi.ru/MAjM8g6U4yL092</t>
  </si>
  <si>
    <r>
      <rPr>
        <u/>
        <sz val="11"/>
        <color indexed="11"/>
        <rFont val="Calibri"/>
      </rPr>
      <t>http://loftdesigne.ru/catalog/seating/#1375</t>
    </r>
  </si>
  <si>
    <t>Мебель заказная
Шкаф в прихожую большой
Шкаф в прихожую малый и полка
Шкаф в душевую
Полка в душевую
Накладка на потолок для светильников над барной стойкой
Накладка на икеевскую тумбу_бесто</t>
  </si>
  <si>
    <r>
      <rPr>
        <u/>
        <sz val="11"/>
        <color indexed="11"/>
        <rFont val="Calibri"/>
      </rPr>
      <t>http://joxi.ru/a2Xe5Lwt1OOa8A</t>
    </r>
  </si>
  <si>
    <t>Твой цехъ</t>
  </si>
  <si>
    <t xml:space="preserve">Тумба бесто </t>
  </si>
  <si>
    <t>Икея, система Бесто, глубиной 200</t>
  </si>
  <si>
    <t>каркасы 4 штуки - 902.993.31
фасады 4 штуки - 402.994.80
Петли и нажимной механизм 4 штуки -802.612.58</t>
  </si>
  <si>
    <t>Диван</t>
  </si>
  <si>
    <t>https://www.boconcept.com/ru-ru/osaka/4330042AC290301.html</t>
  </si>
  <si>
    <t>Изголовье, ткань на покрывало, подушки</t>
  </si>
  <si>
    <r>
      <rPr>
        <u/>
        <sz val="11"/>
        <color indexed="11"/>
        <rFont val="Calibri"/>
      </rPr>
      <t>http://joxi.ru/L21jDNkS8ooLwA</t>
    </r>
  </si>
  <si>
    <r>
      <rPr>
        <u/>
        <sz val="11"/>
        <color indexed="11"/>
        <rFont val="Calibri"/>
      </rPr>
      <t>http://lhanes.ru/</t>
    </r>
  </si>
  <si>
    <t>Покрывало</t>
  </si>
  <si>
    <r>
      <rPr>
        <u/>
        <sz val="11"/>
        <color indexed="11"/>
        <rFont val="Calibri"/>
      </rPr>
      <t>http://joxi.ru/Dr8nQDqu4bby32</t>
    </r>
  </si>
  <si>
    <t>Студия "Artchalet"
elena11sh@mail.ru</t>
  </si>
  <si>
    <t xml:space="preserve">Матрас </t>
  </si>
  <si>
    <t>Теплотехника</t>
  </si>
  <si>
    <t>Кондиционирование</t>
  </si>
  <si>
    <r>
      <rPr>
        <u/>
        <sz val="11"/>
        <color indexed="11"/>
        <rFont val="Calibri"/>
      </rPr>
      <t>http://joxi.ru/J2b5OkwC4Dx3lm</t>
    </r>
  </si>
  <si>
    <t>https://mircli.ru/Mitsubishi-Electric-MLZ-KA35VA-SUZ-KA35VA/</t>
  </si>
  <si>
    <t>Сухой гидрозатвор для кондиционера</t>
  </si>
  <si>
    <t>самовывоз 18.06</t>
  </si>
  <si>
    <t>http://raybt.ru/product/dlya-drenazha-kondicionera-20086</t>
  </si>
  <si>
    <t>Радиаторы</t>
  </si>
  <si>
    <t>http://joxi.ru/nAyXWOysXBJgK2</t>
  </si>
  <si>
    <t>http://arbonia.info/radiator-3037</t>
  </si>
  <si>
    <t>Итого теплотехника:</t>
  </si>
  <si>
    <t>Сантехника и стекло</t>
  </si>
  <si>
    <t>Датчики протечек</t>
  </si>
  <si>
    <r>
      <rPr>
        <u/>
        <sz val="11"/>
        <color indexed="11"/>
        <rFont val="Calibri"/>
      </rPr>
      <t>http://joxi.ru/82Q7GbwH17LqNr</t>
    </r>
  </si>
  <si>
    <t>http://www.gidrolock-msk.ru/</t>
  </si>
  <si>
    <t xml:space="preserve">Люки </t>
  </si>
  <si>
    <r>
      <rPr>
        <u/>
        <sz val="11"/>
        <color indexed="11"/>
        <rFont val="Calibri"/>
      </rPr>
      <t>http://joxi.ru/L21jDNkS69Z5lA</t>
    </r>
  </si>
  <si>
    <t>Люк в потолок</t>
  </si>
  <si>
    <r>
      <rPr>
        <u/>
        <sz val="11"/>
        <color indexed="11"/>
        <rFont val="Calibri"/>
      </rPr>
      <t>http://joxi.ru/Dr8nQDquk7yQd2</t>
    </r>
  </si>
  <si>
    <t>Душевой лоток и инсталляция для унитаза</t>
  </si>
  <si>
    <r>
      <rPr>
        <u/>
        <sz val="11"/>
        <color indexed="11"/>
        <rFont val="Calibri"/>
      </rPr>
      <t>http://joxi.ru/D2PBMlwFpbbxEr</t>
    </r>
  </si>
  <si>
    <t>santemo.ru</t>
  </si>
  <si>
    <t>Душевая система, смеситель для раковины, ершик, мойка на кухню, унитаз подвесной, донный клапан для раковины</t>
  </si>
  <si>
    <t>http://joxi.ru/vAWYQdBu144D8m</t>
  </si>
  <si>
    <t>Крышка для унитаза</t>
  </si>
  <si>
    <t>http://joxi.ru/l2ZVWZwswnn392</t>
  </si>
  <si>
    <t>Монтажная рама для раковны, сифон для раковины</t>
  </si>
  <si>
    <r>
      <rPr>
        <u/>
        <sz val="11"/>
        <color indexed="11"/>
        <rFont val="Calibri"/>
      </rPr>
      <t>http://joxi.ru/brR80BwSJbb1g2</t>
    </r>
  </si>
  <si>
    <t>Раковина</t>
  </si>
  <si>
    <r>
      <rPr>
        <u/>
        <sz val="11"/>
        <color indexed="11"/>
        <rFont val="Calibri"/>
      </rPr>
      <t>http://joxi.ru/eAO4gbwsxggb0r</t>
    </r>
  </si>
  <si>
    <t>Держатель для туалетной бумаги</t>
  </si>
  <si>
    <t>Стоимость приблизительная (чеки не сохранились)</t>
  </si>
  <si>
    <t>Душевая шторка, зеркало, полочка в душевую</t>
  </si>
  <si>
    <t>http://joxi.ru/p27LD0JI0OjbgA</t>
  </si>
  <si>
    <r>
      <rPr>
        <u/>
        <sz val="11"/>
        <color indexed="8"/>
        <rFont val="Calibri"/>
      </rPr>
      <t xml:space="preserve">Виталий
</t>
    </r>
    <r>
      <rPr>
        <u/>
        <sz val="11"/>
        <color indexed="8"/>
        <rFont val="Calibri"/>
      </rPr>
      <t xml:space="preserve">+79261507351
</t>
    </r>
    <r>
      <rPr>
        <u/>
        <sz val="11"/>
        <color indexed="8"/>
        <rFont val="Calibri"/>
      </rPr>
      <t>vitaliy141102@yandex.ru</t>
    </r>
  </si>
  <si>
    <t>Стеклянный фартук черный на кухню</t>
  </si>
  <si>
    <t>Итого сантехника и стекло:</t>
  </si>
  <si>
    <t>Электрика</t>
  </si>
  <si>
    <t>Диммер и двухклавишный выключатель</t>
  </si>
  <si>
    <r>
      <rPr>
        <u/>
        <sz val="11"/>
        <color indexed="11"/>
        <rFont val="Calibri"/>
      </rPr>
      <t>http://joxi.ru/5mdWXyDFvypV3r</t>
    </r>
  </si>
  <si>
    <r>
      <rPr>
        <u/>
        <sz val="11"/>
        <color indexed="11"/>
        <rFont val="Calibri"/>
      </rPr>
      <t>https://vivaset.ru</t>
    </r>
  </si>
  <si>
    <t>Терморегулятор с накладкой</t>
  </si>
  <si>
    <t>http://joxi.ru/ZrJq7bwt1jWlKA</t>
  </si>
  <si>
    <t>Розетки и выключатели</t>
  </si>
  <si>
    <t>http://joxi.ru/8An0gQKIjvRZnm</t>
  </si>
  <si>
    <t>Итого электрика:</t>
  </si>
  <si>
    <t>Двери и окна</t>
  </si>
  <si>
    <t>Стеклянная дверь-гармошка</t>
  </si>
  <si>
    <r>
      <rPr>
        <u/>
        <sz val="11"/>
        <color indexed="11"/>
        <rFont val="Calibri"/>
      </rPr>
      <t>http://joxi.ru/a2Xe5Lwt1OanOA</t>
    </r>
  </si>
  <si>
    <t>https://u-bk.ru/products/ramnoe-razdvizhnoe-osteklenie/f5/</t>
  </si>
  <si>
    <t>Дверь в санузел</t>
  </si>
  <si>
    <r>
      <rPr>
        <u/>
        <sz val="11"/>
        <color indexed="11"/>
        <rFont val="Calibri"/>
      </rPr>
      <t>http://joxi.ru/p27LD0JI0wyzRA</t>
    </r>
  </si>
  <si>
    <t>http://miksal.ru/catalog/raspashnye-dveri-skrytye/nevidimkagruntovannaya-2683/</t>
  </si>
  <si>
    <r>
      <rPr>
        <u/>
        <sz val="11"/>
        <color indexed="11"/>
        <rFont val="Calibri"/>
      </rPr>
      <t>http://joxi.ru/KAgM1NwUg8pdRm</t>
    </r>
  </si>
  <si>
    <t>Входная дверь с видеоглазком</t>
  </si>
  <si>
    <t>http://joxi.ru/E2pkG6ah9kX5dm</t>
  </si>
  <si>
    <r>
      <rPr>
        <u/>
        <sz val="11"/>
        <color indexed="11"/>
        <rFont val="Calibri"/>
      </rPr>
      <t>http://www.guardian-m.ru/stalnye-dveri/ds-7</t>
    </r>
  </si>
  <si>
    <t>Накладка на входную дверь -
изготовление_доставка</t>
  </si>
  <si>
    <r>
      <rPr>
        <u/>
        <sz val="11"/>
        <color indexed="11"/>
        <rFont val="Calibri"/>
      </rPr>
      <t xml:space="preserve">http://joxi.ru/8An0gQKIq6GnLm
</t>
    </r>
    <r>
      <rPr>
        <u/>
        <sz val="11"/>
        <color indexed="11"/>
        <rFont val="Calibri"/>
      </rPr>
      <t>http://joxi.ru/KAx5631C4xXRJr</t>
    </r>
  </si>
  <si>
    <t>http://www.union.ru/</t>
  </si>
  <si>
    <t>http://joxi.ru/Vm6bDGNSxLd7nm</t>
  </si>
  <si>
    <t>Доборы и наличники на входную дверь -изготовление_доставка_монтаж</t>
  </si>
  <si>
    <r>
      <rPr>
        <u/>
        <sz val="11"/>
        <color indexed="11"/>
        <rFont val="Calibri"/>
      </rPr>
      <t xml:space="preserve">http://joxi.ru/p27LD0JI0Pg5QA
</t>
    </r>
    <r>
      <rPr>
        <u/>
        <sz val="11"/>
        <color indexed="11"/>
        <rFont val="Calibri"/>
      </rPr>
      <t xml:space="preserve">http://joxi.ru/Grqe0WRtNvdV4r
</t>
    </r>
    <r>
      <rPr>
        <u/>
        <sz val="11"/>
        <color indexed="11"/>
        <rFont val="Calibri"/>
      </rPr>
      <t>http://joxi.ru/BA04B8xsB6791A</t>
    </r>
  </si>
  <si>
    <t>Окна_покраска</t>
  </si>
  <si>
    <r>
      <rPr>
        <u/>
        <sz val="11"/>
        <color indexed="11"/>
        <rFont val="Calibri"/>
      </rPr>
      <t>http://joxi.ru/l2ZVWZws8p0b52</t>
    </r>
  </si>
  <si>
    <t>http://xn--80aagh4alouex5ff.xn--p1ai/?page=klienty-i-otzyvy</t>
  </si>
  <si>
    <t>Отделка</t>
  </si>
  <si>
    <t>Карниз_гипсовый</t>
  </si>
  <si>
    <r>
      <rPr>
        <u/>
        <sz val="11"/>
        <color indexed="11"/>
        <rFont val="Calibri"/>
      </rPr>
      <t>http://joxi.ru/p27LD0JI0e31qA</t>
    </r>
  </si>
  <si>
    <t>http://xn--d1abbohbpieds.xn--p1ai/katalog-lepniny/product/k048-gipsovyj-karniz-s-gladkim-profilem/</t>
  </si>
  <si>
    <t>Плинтус</t>
  </si>
  <si>
    <r>
      <rPr>
        <u/>
        <sz val="11"/>
        <color indexed="11"/>
        <rFont val="Calibri"/>
      </rPr>
      <t>http://joxi.ru/4AkONMWHy4KQaA</t>
    </r>
  </si>
  <si>
    <t>http://www.купить-плинтус.рф/</t>
  </si>
  <si>
    <t>Плитка под мрамор и под дерево</t>
  </si>
  <si>
    <r>
      <rPr>
        <u/>
        <sz val="11"/>
        <color indexed="11"/>
        <rFont val="Calibri"/>
      </rPr>
      <t>http://joxi.ru/n2Yz6lwsjPObqA</t>
    </r>
  </si>
  <si>
    <t>https://zcc.ru/item/31_6x90_marmol_carrara_blanco_/
https://zcc.ru/item/59_6x59_6_carrara_blanco_brillo_1/
http://zcc.ru/item/14_3x90_oxford_cognac_/</t>
  </si>
  <si>
    <t>Затирка для плитки</t>
  </si>
  <si>
    <t>http://joxi.ru/KAgM1NwUgvGkgm</t>
  </si>
  <si>
    <t>https://zcc.ru/</t>
  </si>
  <si>
    <t>Инженерная доска и деревянные фасады для кухни</t>
  </si>
  <si>
    <t>http://joxi.ru/Vm6bDGNSxJkqdm</t>
  </si>
  <si>
    <t>Цент Паркет, Мария или Татьяна
84991230131
Нахимовский проспект, пав.3, сектор B, ряд 13 место 440</t>
  </si>
  <si>
    <t>Пробковый компенсатор и клей</t>
  </si>
  <si>
    <r>
      <rPr>
        <u/>
        <sz val="11"/>
        <color indexed="11"/>
        <rFont val="Calibri"/>
      </rPr>
      <t>http://joxi.ru/52aQ3xwt4yD8j2</t>
    </r>
  </si>
  <si>
    <t>Клей_часть2</t>
  </si>
  <si>
    <r>
      <rPr>
        <u/>
        <sz val="11"/>
        <color indexed="11"/>
        <rFont val="Calibri"/>
      </rPr>
      <t>http://joxi.ru/Dr8nQDqu4bPNR2</t>
    </r>
  </si>
  <si>
    <t>Краска</t>
  </si>
  <si>
    <t>Освещение</t>
  </si>
  <si>
    <t>Бра в ванную</t>
  </si>
  <si>
    <t>Торговый дом Гранд http://joxi.ru/VrwQ5RktOqq5q2</t>
  </si>
  <si>
    <t>Светильники над барной стойкой</t>
  </si>
  <si>
    <r>
      <rPr>
        <u/>
        <sz val="11"/>
        <color indexed="11"/>
        <rFont val="Calibri"/>
      </rPr>
      <t>https://famous-design.ru/lyustra-copper-shade.html</t>
    </r>
  </si>
  <si>
    <t>1 штука - 35 диаметр (9240)
3 штуки - 30 диаметр(3*6930)
1 штука - 25 диаметр(4900)
+доставка до подъезда 500рублей</t>
  </si>
  <si>
    <t>Торшер</t>
  </si>
  <si>
    <r>
      <rPr>
        <u/>
        <sz val="11"/>
        <color indexed="11"/>
        <rFont val="Calibri"/>
      </rPr>
      <t>http://joxi.ru/DrlOJGdHv115VA</t>
    </r>
  </si>
  <si>
    <t>https://www.cosmorelax.ru</t>
  </si>
  <si>
    <t>Бра в спальню</t>
  </si>
  <si>
    <r>
      <rPr>
        <u/>
        <sz val="11"/>
        <color indexed="11"/>
        <rFont val="Calibri"/>
      </rPr>
      <t>http://joxi.ru/l2ZVWZwswnnOL2</t>
    </r>
  </si>
  <si>
    <t>http://www.delightful.su/collection/katalog-1425211874/product/bra-serge-mouille-1-arm</t>
  </si>
  <si>
    <t>Потолочные светильники и трансформаторы в гостиную</t>
  </si>
  <si>
    <r>
      <rPr>
        <u/>
        <sz val="11"/>
        <color indexed="11"/>
        <rFont val="Calibri"/>
      </rPr>
      <t>http://joxi.ru/D2PBMlwFpbbzEr</t>
    </r>
  </si>
  <si>
    <t>http://www.lednikoff.ru/</t>
  </si>
  <si>
    <t>Потолочные светильники спальня, прихожая, ванная, светильник под кухней, блоки питания
светод. лента</t>
  </si>
  <si>
    <t>1. 6 штук -http://www.lednikoff.ru/catalog/?q=17989
2. 2 штуки -http://www.lednikoff.ru/catalog/?q=12016
3. Свет. лента 10м - http://www.lednikoff.ru/catalog/?q=19094
4. светильник под кухней 4 м -http://www.lednikoff.ru/catalog/?q=18271
рассеиватель 4м -http://www.lednikoff.ru/catalog/?q=12037
5. 8 штук(спальня, прихожая)-http://www.lednikoff.ru/catalog/?q=20151
6. http://www.lednikoff.ru/catalog/?q=12037</t>
  </si>
  <si>
    <t>Итого освещение:</t>
  </si>
  <si>
    <t>Техника</t>
  </si>
  <si>
    <t>Стиральная машина</t>
  </si>
  <si>
    <t>Телевизор</t>
  </si>
  <si>
    <t>Холодильник</t>
  </si>
  <si>
    <t>Духовка</t>
  </si>
  <si>
    <t>Варочная поверхность</t>
  </si>
  <si>
    <t>Посудомоечная машина</t>
  </si>
  <si>
    <t>Вытяжка</t>
  </si>
  <si>
    <t>Чайник</t>
  </si>
  <si>
    <t>Ремонтные работы:</t>
  </si>
  <si>
    <t>Черновые материалы:</t>
  </si>
  <si>
    <t>Итого:</t>
  </si>
  <si>
    <t xml:space="preserve">Итого мебель: </t>
  </si>
  <si>
    <t>Позиция</t>
  </si>
  <si>
    <t>Заказ оплачивался на объекте</t>
  </si>
  <si>
    <t>Итого техника (приблизительно):</t>
  </si>
  <si>
    <t>Подробная смета работ по ссылке: https://drive.google.com/open?id=1zl5ifhgSuWdevfBQHWj6SMDf11afdg97</t>
  </si>
  <si>
    <t>Итого двери и окна:</t>
  </si>
  <si>
    <t>Итого отделка:</t>
  </si>
  <si>
    <t>Ремонтные работы</t>
  </si>
  <si>
    <t>Чек не сохранился</t>
  </si>
  <si>
    <t>Икея (стоимость с учетом монтажа)</t>
  </si>
  <si>
    <t>Чеки не сохранились</t>
  </si>
  <si>
    <t>Кран на кухню</t>
  </si>
  <si>
    <t>Решетка на вентиляцию</t>
  </si>
  <si>
    <t>Вентилятор в ванную</t>
  </si>
  <si>
    <t>Заказчица приобретала самостоятельно</t>
  </si>
  <si>
    <t>Нет информации, заказчица приобретала самостоятельно</t>
  </si>
  <si>
    <t>Нет информации</t>
  </si>
  <si>
    <t>www.idealstandard-showroom.runs@idealstandard-showroom.ru</t>
  </si>
  <si>
    <t>Вентилятор накладной SILENT-100 </t>
  </si>
  <si>
    <t>http://www.ikea.com/ru/ru/catalog/products/90304610/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</si>
</sst>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₽&quot;;\-#,##0.00\ &quot;₽&quot;"/>
    <numFmt numFmtId="168" formatCode="#,##0.00\ _₽"/>
    <numFmt numFmtId="169" formatCode="#,##0.00\ &quot;₽&quot;"/>
  </numFmts>
  <fonts count="14" x14ac:knownFonts="1">
    <font>
      <sz val="11"/>
      <color indexed="8"/>
      <name val="Calibri"/>
    </font>
    <font>
      <u/>
      <sz val="11"/>
      <color indexed="11"/>
      <name val="Calibri"/>
    </font>
    <font>
      <u/>
      <sz val="11"/>
      <color indexed="8"/>
      <name val="Calibri"/>
    </font>
    <font>
      <sz val="11"/>
      <color rgb="FF006100"/>
      <name val="Helvetica Neue"/>
      <family val="2"/>
      <charset val="204"/>
      <scheme val="minor"/>
    </font>
    <font>
      <sz val="11"/>
      <color rgb="FF9C6500"/>
      <name val="Helvetica Neue"/>
      <family val="2"/>
      <charset val="204"/>
      <scheme val="minor"/>
    </font>
    <font>
      <b/>
      <sz val="11"/>
      <color theme="0"/>
      <name val="Helvetica Neue"/>
      <family val="2"/>
      <charset val="204"/>
      <scheme val="minor"/>
    </font>
    <font>
      <u/>
      <sz val="11"/>
      <color theme="10"/>
      <name val="Calibri"/>
    </font>
    <font>
      <sz val="11"/>
      <color indexed="8"/>
      <name val="Calibri"/>
      <family val="2"/>
      <charset val="204"/>
    </font>
    <font>
      <b/>
      <sz val="14"/>
      <color theme="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rgb="FF9C0006"/>
      <name val="Helvetica Neue"/>
      <family val="2"/>
      <charset val="204"/>
      <scheme val="minor"/>
    </font>
    <font>
      <b/>
      <sz val="14"/>
      <color rgb="FF9C0006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rgb="FF3F3F3F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3" fillId="3" borderId="0" applyNumberFormat="0" applyFont="0" applyBorder="0" applyAlignment="0" applyProtection="0"/>
    <xf numFmtId="0" fontId="4" fillId="4" borderId="0" applyNumberFormat="0" applyFont="0" applyBorder="0" applyAlignment="0" applyProtection="0"/>
    <xf numFmtId="0" fontId="5" fillId="5" borderId="2" applyNumberFormat="0" applyAlignment="0" applyProtection="0"/>
    <xf numFmtId="0" fontId="6" fillId="0" borderId="0" applyNumberFormat="0" applyFill="0" applyBorder="0" applyAlignment="0" applyProtection="0"/>
    <xf numFmtId="0" fontId="11" fillId="6" borderId="0" applyNumberFormat="0" applyBorder="0" applyAlignment="0" applyProtection="0"/>
  </cellStyleXfs>
  <cellXfs count="54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0" borderId="0" xfId="0" applyNumberFormat="1" applyFont="1" applyAlignment="1"/>
    <xf numFmtId="49" fontId="0" fillId="2" borderId="3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0" fillId="2" borderId="3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49" fontId="0" fillId="2" borderId="3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top" wrapText="1"/>
    </xf>
    <xf numFmtId="49" fontId="8" fillId="5" borderId="2" xfId="3" applyNumberFormat="1" applyFont="1" applyAlignment="1">
      <alignment horizontal="center" vertical="center" wrapText="1"/>
    </xf>
    <xf numFmtId="49" fontId="10" fillId="4" borderId="7" xfId="2" applyNumberFormat="1" applyFont="1" applyBorder="1" applyAlignment="1">
      <alignment vertical="center" wrapText="1"/>
    </xf>
    <xf numFmtId="49" fontId="9" fillId="4" borderId="7" xfId="2" applyNumberFormat="1" applyFont="1" applyBorder="1" applyAlignment="1">
      <alignment horizontal="left" vertical="center" wrapText="1"/>
    </xf>
    <xf numFmtId="49" fontId="0" fillId="2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49" fontId="6" fillId="2" borderId="3" xfId="4" applyNumberForma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vertical="top" wrapText="1" shrinkToFit="1"/>
    </xf>
    <xf numFmtId="0" fontId="0" fillId="2" borderId="3" xfId="0" applyFont="1" applyFill="1" applyBorder="1" applyAlignment="1">
      <alignment vertical="top" wrapText="1"/>
    </xf>
    <xf numFmtId="49" fontId="12" fillId="6" borderId="7" xfId="5" applyNumberFormat="1" applyFont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top" wrapText="1"/>
    </xf>
    <xf numFmtId="49" fontId="10" fillId="3" borderId="7" xfId="1" applyNumberFormat="1" applyFont="1" applyBorder="1" applyAlignment="1">
      <alignment horizontal="center" vertical="center" wrapText="1"/>
    </xf>
    <xf numFmtId="49" fontId="10" fillId="3" borderId="8" xfId="1" applyNumberFormat="1" applyFont="1" applyBorder="1" applyAlignment="1">
      <alignment horizontal="center" vertical="center" wrapText="1"/>
    </xf>
    <xf numFmtId="49" fontId="10" fillId="3" borderId="9" xfId="1" applyNumberFormat="1" applyFont="1" applyBorder="1" applyAlignment="1">
      <alignment horizontal="center" vertical="center" wrapText="1"/>
    </xf>
    <xf numFmtId="0" fontId="10" fillId="3" borderId="7" xfId="1" applyFont="1" applyBorder="1" applyAlignment="1">
      <alignment horizontal="center" vertical="center" wrapText="1"/>
    </xf>
    <xf numFmtId="0" fontId="10" fillId="3" borderId="8" xfId="1" applyFont="1" applyBorder="1" applyAlignment="1">
      <alignment horizontal="center" vertical="center" wrapText="1"/>
    </xf>
    <xf numFmtId="0" fontId="10" fillId="3" borderId="9" xfId="1" applyFont="1" applyBorder="1" applyAlignment="1">
      <alignment horizontal="center" vertical="center" wrapText="1"/>
    </xf>
    <xf numFmtId="0" fontId="9" fillId="3" borderId="4" xfId="1" applyNumberFormat="1" applyFont="1" applyBorder="1" applyAlignment="1">
      <alignment horizontal="center" vertical="center"/>
    </xf>
    <xf numFmtId="0" fontId="9" fillId="3" borderId="5" xfId="1" applyNumberFormat="1" applyFont="1" applyBorder="1" applyAlignment="1">
      <alignment horizontal="center" vertical="center"/>
    </xf>
    <xf numFmtId="0" fontId="9" fillId="3" borderId="6" xfId="1" applyNumberFormat="1" applyFont="1" applyBorder="1" applyAlignment="1">
      <alignment horizontal="center" vertical="center"/>
    </xf>
    <xf numFmtId="49" fontId="10" fillId="3" borderId="11" xfId="1" applyNumberFormat="1" applyFont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vertical="center" wrapText="1"/>
    </xf>
    <xf numFmtId="49" fontId="6" fillId="2" borderId="3" xfId="4" applyNumberForma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6" fillId="2" borderId="3" xfId="4" applyFill="1" applyBorder="1" applyAlignment="1">
      <alignment horizontal="left" vertical="top" wrapText="1"/>
    </xf>
    <xf numFmtId="7" fontId="10" fillId="4" borderId="8" xfId="2" applyNumberFormat="1" applyFont="1" applyBorder="1" applyAlignment="1">
      <alignment horizontal="left" vertical="center" wrapText="1"/>
    </xf>
    <xf numFmtId="7" fontId="10" fillId="4" borderId="9" xfId="2" applyNumberFormat="1" applyFont="1" applyBorder="1" applyAlignment="1">
      <alignment horizontal="left" vertical="center" wrapText="1"/>
    </xf>
    <xf numFmtId="168" fontId="8" fillId="5" borderId="2" xfId="3" applyNumberFormat="1" applyFont="1" applyAlignment="1">
      <alignment horizontal="center" vertical="center" wrapText="1"/>
    </xf>
    <xf numFmtId="168" fontId="0" fillId="2" borderId="3" xfId="0" applyNumberFormat="1" applyFont="1" applyFill="1" applyBorder="1" applyAlignment="1">
      <alignment horizontal="center" vertical="center" wrapText="1"/>
    </xf>
    <xf numFmtId="168" fontId="7" fillId="2" borderId="3" xfId="0" applyNumberFormat="1" applyFont="1" applyFill="1" applyBorder="1" applyAlignment="1">
      <alignment horizontal="center" vertical="center" wrapText="1" shrinkToFit="1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/>
    </xf>
    <xf numFmtId="169" fontId="9" fillId="4" borderId="8" xfId="2" applyNumberFormat="1" applyFont="1" applyBorder="1" applyAlignment="1">
      <alignment horizontal="left" vertical="center" wrapText="1"/>
    </xf>
    <xf numFmtId="169" fontId="9" fillId="4" borderId="9" xfId="2" applyNumberFormat="1" applyFont="1" applyBorder="1" applyAlignment="1">
      <alignment horizontal="left" vertical="center" wrapText="1"/>
    </xf>
    <xf numFmtId="169" fontId="10" fillId="4" borderId="8" xfId="2" applyNumberFormat="1" applyFont="1" applyBorder="1" applyAlignment="1">
      <alignment horizontal="left" vertical="center" wrapText="1"/>
    </xf>
    <xf numFmtId="169" fontId="10" fillId="4" borderId="9" xfId="2" applyNumberFormat="1" applyFont="1" applyBorder="1" applyAlignment="1">
      <alignment horizontal="left" vertical="center" wrapText="1"/>
    </xf>
    <xf numFmtId="169" fontId="12" fillId="6" borderId="8" xfId="5" applyNumberFormat="1" applyFont="1" applyBorder="1" applyAlignment="1">
      <alignment horizontal="left" vertical="center" wrapText="1"/>
    </xf>
    <xf numFmtId="169" fontId="12" fillId="6" borderId="9" xfId="5" applyNumberFormat="1" applyFont="1" applyBorder="1" applyAlignment="1">
      <alignment horizontal="left" vertical="center" wrapText="1"/>
    </xf>
  </cellXfs>
  <cellStyles count="6">
    <cellStyle name="Гиперссылка" xfId="4" builtinId="8"/>
    <cellStyle name="Контрольная ячейка" xfId="3" builtinId="23"/>
    <cellStyle name="Нейтральный" xfId="2" builtinId="28" customBuiltin="1"/>
    <cellStyle name="Обычный" xfId="0" builtinId="0"/>
    <cellStyle name="Плохой" xfId="5" builtinId="27"/>
    <cellStyle name="Хороший" xfId="1" builtinId="26" customBuiltin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oxi.ru/D2PBMlwFpbbxEr" TargetMode="External"/><Relationship Id="rId18" Type="http://schemas.openxmlformats.org/officeDocument/2006/relationships/hyperlink" Target="http://joxi.ru/5mdWXyDFvypV3r" TargetMode="External"/><Relationship Id="rId26" Type="http://schemas.openxmlformats.org/officeDocument/2006/relationships/hyperlink" Target="http://joxi.ru/4AkONMWHy4KQaA" TargetMode="External"/><Relationship Id="rId3" Type="http://schemas.openxmlformats.org/officeDocument/2006/relationships/hyperlink" Target="http://joxi.ru/V2VezWwt0p3ENm" TargetMode="External"/><Relationship Id="rId21" Type="http://schemas.openxmlformats.org/officeDocument/2006/relationships/hyperlink" Target="http://www.guardian-m.ru/stalnye-dveri/ds-7" TargetMode="External"/><Relationship Id="rId34" Type="http://schemas.openxmlformats.org/officeDocument/2006/relationships/hyperlink" Target="http://www.lednikoff.ru/" TargetMode="External"/><Relationship Id="rId7" Type="http://schemas.openxmlformats.org/officeDocument/2006/relationships/hyperlink" Target="http://lhanes.ru/" TargetMode="External"/><Relationship Id="rId12" Type="http://schemas.openxmlformats.org/officeDocument/2006/relationships/hyperlink" Target="http://joxi.ru/Dr8nQDquk7yQd2" TargetMode="External"/><Relationship Id="rId17" Type="http://schemas.openxmlformats.org/officeDocument/2006/relationships/hyperlink" Target="mailto:vitaliy141102@yandex.ru" TargetMode="External"/><Relationship Id="rId25" Type="http://schemas.openxmlformats.org/officeDocument/2006/relationships/hyperlink" Target="http://joxi.ru/p27LD0JI0e31qA" TargetMode="External"/><Relationship Id="rId33" Type="http://schemas.openxmlformats.org/officeDocument/2006/relationships/hyperlink" Target="http://joxi.ru/a2Xe5Lwt1OanOA" TargetMode="External"/><Relationship Id="rId2" Type="http://schemas.openxmlformats.org/officeDocument/2006/relationships/hyperlink" Target="http://joxi.ru/Dr8nQDqukR7BR2" TargetMode="External"/><Relationship Id="rId16" Type="http://schemas.openxmlformats.org/officeDocument/2006/relationships/hyperlink" Target="http://www.idealstandard-showroom.runs@idealstandard-showroom.ru" TargetMode="External"/><Relationship Id="rId20" Type="http://schemas.openxmlformats.org/officeDocument/2006/relationships/hyperlink" Target="http://joxi.ru/KAgM1NwUg8pdRm" TargetMode="External"/><Relationship Id="rId29" Type="http://schemas.openxmlformats.org/officeDocument/2006/relationships/hyperlink" Target="http://joxi.ru/Dr8nQDqu4bPNR2" TargetMode="External"/><Relationship Id="rId1" Type="http://schemas.openxmlformats.org/officeDocument/2006/relationships/hyperlink" Target="http://joxi.ru/8An0gQKIq5NpWm" TargetMode="External"/><Relationship Id="rId6" Type="http://schemas.openxmlformats.org/officeDocument/2006/relationships/hyperlink" Target="http://joxi.ru/L21jDNkS8ooLwA" TargetMode="External"/><Relationship Id="rId11" Type="http://schemas.openxmlformats.org/officeDocument/2006/relationships/hyperlink" Target="http://joxi.ru/L21jDNkS69Z5lA" TargetMode="External"/><Relationship Id="rId24" Type="http://schemas.openxmlformats.org/officeDocument/2006/relationships/hyperlink" Target="http://joxi.ru/l2ZVWZws8p0b52" TargetMode="External"/><Relationship Id="rId32" Type="http://schemas.openxmlformats.org/officeDocument/2006/relationships/hyperlink" Target="http://joxi.ru/D2PBMlwFpbbzEr" TargetMode="External"/><Relationship Id="rId5" Type="http://schemas.openxmlformats.org/officeDocument/2006/relationships/hyperlink" Target="http://joxi.ru/a2Xe5Lwt1OOa8A" TargetMode="External"/><Relationship Id="rId15" Type="http://schemas.openxmlformats.org/officeDocument/2006/relationships/hyperlink" Target="http://joxi.ru/eAO4gbwsxggb0r" TargetMode="External"/><Relationship Id="rId23" Type="http://schemas.openxmlformats.org/officeDocument/2006/relationships/hyperlink" Target="http://joxi.ru/p27LD0JI0Pg5QA" TargetMode="External"/><Relationship Id="rId28" Type="http://schemas.openxmlformats.org/officeDocument/2006/relationships/hyperlink" Target="http://joxi.ru/52aQ3xwt4yD8j2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joxi.ru/82Q7GbwH17LqNr" TargetMode="External"/><Relationship Id="rId19" Type="http://schemas.openxmlformats.org/officeDocument/2006/relationships/hyperlink" Target="http://joxi.ru/p27LD0JI0wyzRA" TargetMode="External"/><Relationship Id="rId31" Type="http://schemas.openxmlformats.org/officeDocument/2006/relationships/hyperlink" Target="http://joxi.ru/l2ZVWZwswnnOL2" TargetMode="External"/><Relationship Id="rId4" Type="http://schemas.openxmlformats.org/officeDocument/2006/relationships/hyperlink" Target="http://loftdesigne.ru/catalog/seating/" TargetMode="External"/><Relationship Id="rId9" Type="http://schemas.openxmlformats.org/officeDocument/2006/relationships/hyperlink" Target="http://joxi.ru/J2b5OkwC4Dx3lm" TargetMode="External"/><Relationship Id="rId14" Type="http://schemas.openxmlformats.org/officeDocument/2006/relationships/hyperlink" Target="http://joxi.ru/brR80BwSJbb1g2" TargetMode="External"/><Relationship Id="rId22" Type="http://schemas.openxmlformats.org/officeDocument/2006/relationships/hyperlink" Target="http://joxi.ru/8An0gQKIq6GnLm" TargetMode="External"/><Relationship Id="rId27" Type="http://schemas.openxmlformats.org/officeDocument/2006/relationships/hyperlink" Target="http://joxi.ru/n2Yz6lwsjPObqA" TargetMode="External"/><Relationship Id="rId30" Type="http://schemas.openxmlformats.org/officeDocument/2006/relationships/hyperlink" Target="http://joxi.ru/DrlOJGdHv115VA" TargetMode="External"/><Relationship Id="rId35" Type="http://schemas.openxmlformats.org/officeDocument/2006/relationships/hyperlink" Target="http://www.ikea.com/ru/ru/catalog/products/90304610/" TargetMode="External"/><Relationship Id="rId8" Type="http://schemas.openxmlformats.org/officeDocument/2006/relationships/hyperlink" Target="http://joxi.ru/Dr8nQDqu4bby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4"/>
  <sheetViews>
    <sheetView showGridLines="0" tabSelected="1" workbookViewId="0">
      <pane ySplit="1" topLeftCell="A77" activePane="bottomLeft" state="frozen"/>
      <selection pane="bottomLeft" activeCell="C87" sqref="C87"/>
    </sheetView>
  </sheetViews>
  <sheetFormatPr defaultColWidth="8.85546875" defaultRowHeight="15" customHeight="1" x14ac:dyDescent="0.25"/>
  <cols>
    <col min="1" max="1" width="38.140625" style="18" customWidth="1"/>
    <col min="2" max="2" width="18.28515625" style="47" customWidth="1"/>
    <col min="3" max="3" width="32.140625" style="1" customWidth="1"/>
    <col min="4" max="4" width="41.7109375" style="1" customWidth="1"/>
    <col min="5" max="5" width="48.140625" style="1" customWidth="1"/>
    <col min="6" max="256" width="8.85546875" style="1" customWidth="1"/>
  </cols>
  <sheetData>
    <row r="1" spans="1:256" ht="42" customHeight="1" thickTop="1" thickBot="1" x14ac:dyDescent="0.3">
      <c r="A1" s="14" t="s">
        <v>156</v>
      </c>
      <c r="B1" s="43" t="s">
        <v>1</v>
      </c>
      <c r="C1" s="14" t="s">
        <v>2</v>
      </c>
      <c r="D1" s="14" t="s">
        <v>3</v>
      </c>
      <c r="E1" s="14" t="s">
        <v>4</v>
      </c>
    </row>
    <row r="2" spans="1:256" ht="30" customHeight="1" thickTop="1" x14ac:dyDescent="0.25">
      <c r="A2" s="31" t="s">
        <v>0</v>
      </c>
      <c r="B2" s="32"/>
      <c r="C2" s="32"/>
      <c r="D2" s="32"/>
      <c r="E2" s="33"/>
    </row>
    <row r="3" spans="1:256" ht="30" customHeight="1" x14ac:dyDescent="0.25">
      <c r="A3" s="12" t="s">
        <v>5</v>
      </c>
      <c r="B3" s="44">
        <v>199788</v>
      </c>
      <c r="C3" s="5" t="s">
        <v>164</v>
      </c>
      <c r="D3" s="13" t="s">
        <v>6</v>
      </c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30" x14ac:dyDescent="0.25">
      <c r="A4" s="12" t="s">
        <v>7</v>
      </c>
      <c r="B4" s="44">
        <v>51000</v>
      </c>
      <c r="C4" s="13" t="s">
        <v>169</v>
      </c>
      <c r="D4" s="6"/>
      <c r="E4" s="6"/>
    </row>
    <row r="5" spans="1:256" ht="30" customHeight="1" x14ac:dyDescent="0.25">
      <c r="A5" s="12" t="s">
        <v>8</v>
      </c>
      <c r="B5" s="44">
        <v>52570</v>
      </c>
      <c r="C5" s="7" t="s">
        <v>9</v>
      </c>
      <c r="D5" s="5" t="s">
        <v>10</v>
      </c>
      <c r="E5" s="5" t="s">
        <v>11</v>
      </c>
    </row>
    <row r="6" spans="1:256" ht="45" customHeight="1" x14ac:dyDescent="0.25">
      <c r="A6" s="12" t="s">
        <v>12</v>
      </c>
      <c r="B6" s="44">
        <v>13408</v>
      </c>
      <c r="C6" s="7" t="s">
        <v>13</v>
      </c>
      <c r="D6" s="5" t="s">
        <v>10</v>
      </c>
      <c r="E6" s="5" t="s">
        <v>14</v>
      </c>
    </row>
    <row r="7" spans="1:256" ht="22.5" customHeight="1" x14ac:dyDescent="0.25">
      <c r="A7" s="12" t="s">
        <v>15</v>
      </c>
      <c r="B7" s="44">
        <v>58526</v>
      </c>
      <c r="C7" s="5" t="s">
        <v>16</v>
      </c>
      <c r="D7" s="5" t="s">
        <v>10</v>
      </c>
      <c r="E7" s="6"/>
    </row>
    <row r="8" spans="1:256" ht="33" customHeight="1" x14ac:dyDescent="0.25">
      <c r="A8" s="12" t="s">
        <v>17</v>
      </c>
      <c r="B8" s="44">
        <v>22000</v>
      </c>
      <c r="C8" s="7" t="s">
        <v>18</v>
      </c>
      <c r="D8" s="7" t="s">
        <v>19</v>
      </c>
      <c r="E8" s="6"/>
    </row>
    <row r="9" spans="1:256" ht="23.25" customHeight="1" x14ac:dyDescent="0.25">
      <c r="A9" s="12" t="s">
        <v>20</v>
      </c>
      <c r="B9" s="44">
        <v>26097</v>
      </c>
      <c r="C9" s="5" t="s">
        <v>21</v>
      </c>
      <c r="D9" s="7" t="s">
        <v>22</v>
      </c>
      <c r="E9" s="6"/>
    </row>
    <row r="10" spans="1:256" ht="120" customHeight="1" x14ac:dyDescent="0.25">
      <c r="A10" s="12" t="s">
        <v>23</v>
      </c>
      <c r="B10" s="44">
        <v>389100</v>
      </c>
      <c r="C10" s="7" t="s">
        <v>24</v>
      </c>
      <c r="D10" s="5" t="s">
        <v>25</v>
      </c>
      <c r="E10" s="6"/>
    </row>
    <row r="11" spans="1:256" ht="60" customHeight="1" x14ac:dyDescent="0.25">
      <c r="A11" s="12" t="s">
        <v>26</v>
      </c>
      <c r="B11" s="44">
        <f>1200*4+350*4+350*4</f>
        <v>7600</v>
      </c>
      <c r="C11" s="5" t="s">
        <v>27</v>
      </c>
      <c r="D11" s="5" t="s">
        <v>28</v>
      </c>
      <c r="E11" s="6"/>
    </row>
    <row r="12" spans="1:256" ht="30" customHeight="1" x14ac:dyDescent="0.25">
      <c r="A12" s="12" t="s">
        <v>29</v>
      </c>
      <c r="B12" s="44">
        <v>144000</v>
      </c>
      <c r="C12" s="13" t="s">
        <v>169</v>
      </c>
      <c r="D12" s="5" t="s">
        <v>30</v>
      </c>
      <c r="E12" s="6"/>
    </row>
    <row r="13" spans="1:256" ht="30" customHeight="1" x14ac:dyDescent="0.25">
      <c r="A13" s="12" t="s">
        <v>31</v>
      </c>
      <c r="B13" s="44">
        <v>49000</v>
      </c>
      <c r="C13" s="7" t="s">
        <v>32</v>
      </c>
      <c r="D13" s="7" t="s">
        <v>33</v>
      </c>
      <c r="E13" s="6"/>
    </row>
    <row r="14" spans="1:256" ht="30" customHeight="1" x14ac:dyDescent="0.25">
      <c r="A14" s="12" t="s">
        <v>34</v>
      </c>
      <c r="B14" s="44">
        <v>9800</v>
      </c>
      <c r="C14" s="7" t="s">
        <v>35</v>
      </c>
      <c r="D14" s="7" t="s">
        <v>36</v>
      </c>
      <c r="E14" s="6"/>
    </row>
    <row r="15" spans="1:256" ht="27" customHeight="1" x14ac:dyDescent="0.25">
      <c r="A15" s="17" t="s">
        <v>37</v>
      </c>
      <c r="B15" s="44">
        <v>42699</v>
      </c>
      <c r="C15" s="13" t="s">
        <v>163</v>
      </c>
      <c r="D15" s="6"/>
      <c r="E15" s="6"/>
    </row>
    <row r="16" spans="1:256" ht="55.5" customHeight="1" x14ac:dyDescent="0.25">
      <c r="A16" s="16" t="s">
        <v>155</v>
      </c>
      <c r="B16" s="48">
        <f>B15+B14+B13+B12+B11+B10+B9+B8+B7+B6+B5+B4+B3</f>
        <v>1065588</v>
      </c>
      <c r="C16" s="48"/>
      <c r="D16" s="48"/>
      <c r="E16" s="49"/>
    </row>
    <row r="17" spans="1:5" ht="42" customHeight="1" x14ac:dyDescent="0.25">
      <c r="A17" s="34" t="s">
        <v>38</v>
      </c>
      <c r="B17" s="26"/>
      <c r="C17" s="26"/>
      <c r="D17" s="26"/>
      <c r="E17" s="27"/>
    </row>
    <row r="18" spans="1:5" ht="30" customHeight="1" x14ac:dyDescent="0.25">
      <c r="A18" s="12" t="s">
        <v>39</v>
      </c>
      <c r="B18" s="44">
        <v>122250</v>
      </c>
      <c r="C18" s="7" t="s">
        <v>40</v>
      </c>
      <c r="D18" s="5" t="s">
        <v>41</v>
      </c>
      <c r="E18" s="6"/>
    </row>
    <row r="19" spans="1:5" ht="30" customHeight="1" x14ac:dyDescent="0.25">
      <c r="A19" s="12" t="s">
        <v>42</v>
      </c>
      <c r="B19" s="44">
        <v>1100</v>
      </c>
      <c r="C19" s="5" t="s">
        <v>43</v>
      </c>
      <c r="D19" s="5" t="s">
        <v>44</v>
      </c>
      <c r="E19" s="6"/>
    </row>
    <row r="20" spans="1:5" ht="15" customHeight="1" x14ac:dyDescent="0.25">
      <c r="A20" s="17" t="s">
        <v>45</v>
      </c>
      <c r="B20" s="44">
        <v>57963</v>
      </c>
      <c r="C20" s="5" t="s">
        <v>46</v>
      </c>
      <c r="D20" s="5" t="s">
        <v>47</v>
      </c>
      <c r="E20" s="6"/>
    </row>
    <row r="21" spans="1:5" ht="52.5" customHeight="1" x14ac:dyDescent="0.25">
      <c r="A21" s="15" t="s">
        <v>48</v>
      </c>
      <c r="B21" s="50">
        <f>B18+B19+B20</f>
        <v>181313</v>
      </c>
      <c r="C21" s="50"/>
      <c r="D21" s="50"/>
      <c r="E21" s="51"/>
    </row>
    <row r="22" spans="1:5" ht="40.5" customHeight="1" x14ac:dyDescent="0.25">
      <c r="A22" s="25" t="s">
        <v>49</v>
      </c>
      <c r="B22" s="26"/>
      <c r="C22" s="26"/>
      <c r="D22" s="26"/>
      <c r="E22" s="27"/>
    </row>
    <row r="23" spans="1:5" x14ac:dyDescent="0.25">
      <c r="A23" s="12" t="s">
        <v>50</v>
      </c>
      <c r="B23" s="44">
        <v>16005</v>
      </c>
      <c r="C23" s="7" t="s">
        <v>51</v>
      </c>
      <c r="D23" s="5" t="s">
        <v>52</v>
      </c>
      <c r="E23" s="6"/>
    </row>
    <row r="24" spans="1:5" x14ac:dyDescent="0.25">
      <c r="A24" s="12" t="s">
        <v>53</v>
      </c>
      <c r="B24" s="44">
        <v>6441</v>
      </c>
      <c r="C24" s="7" t="s">
        <v>54</v>
      </c>
      <c r="D24" s="6"/>
      <c r="E24" s="6"/>
    </row>
    <row r="25" spans="1:5" x14ac:dyDescent="0.25">
      <c r="A25" s="12" t="s">
        <v>55</v>
      </c>
      <c r="B25" s="44">
        <v>2390</v>
      </c>
      <c r="C25" s="7" t="s">
        <v>56</v>
      </c>
      <c r="D25" s="6"/>
      <c r="E25" s="6"/>
    </row>
    <row r="26" spans="1:5" ht="30" x14ac:dyDescent="0.25">
      <c r="A26" s="12" t="s">
        <v>57</v>
      </c>
      <c r="B26" s="44">
        <v>29535</v>
      </c>
      <c r="C26" s="7" t="s">
        <v>58</v>
      </c>
      <c r="D26" s="5" t="s">
        <v>59</v>
      </c>
      <c r="E26" s="6"/>
    </row>
    <row r="27" spans="1:5" ht="60" x14ac:dyDescent="0.25">
      <c r="A27" s="12" t="s">
        <v>60</v>
      </c>
      <c r="B27" s="44">
        <v>90937</v>
      </c>
      <c r="C27" s="5" t="s">
        <v>61</v>
      </c>
      <c r="D27" s="5" t="s">
        <v>59</v>
      </c>
      <c r="E27" s="6"/>
    </row>
    <row r="28" spans="1:5" x14ac:dyDescent="0.25">
      <c r="A28" s="12" t="s">
        <v>62</v>
      </c>
      <c r="B28" s="44">
        <v>8450</v>
      </c>
      <c r="C28" s="5" t="s">
        <v>63</v>
      </c>
      <c r="D28" s="5" t="s">
        <v>59</v>
      </c>
      <c r="E28" s="6"/>
    </row>
    <row r="29" spans="1:5" ht="30" x14ac:dyDescent="0.25">
      <c r="A29" s="12" t="s">
        <v>64</v>
      </c>
      <c r="B29" s="44">
        <v>8957</v>
      </c>
      <c r="C29" s="7" t="s">
        <v>65</v>
      </c>
      <c r="D29" s="5" t="s">
        <v>59</v>
      </c>
      <c r="E29" s="6"/>
    </row>
    <row r="30" spans="1:5" ht="45" x14ac:dyDescent="0.25">
      <c r="A30" s="12" t="s">
        <v>66</v>
      </c>
      <c r="B30" s="44">
        <v>7950</v>
      </c>
      <c r="C30" s="7" t="s">
        <v>67</v>
      </c>
      <c r="D30" s="38" t="s">
        <v>172</v>
      </c>
      <c r="E30" s="6"/>
    </row>
    <row r="31" spans="1:5" x14ac:dyDescent="0.25">
      <c r="A31" s="12" t="s">
        <v>68</v>
      </c>
      <c r="B31" s="44">
        <v>2310</v>
      </c>
      <c r="C31" s="5" t="s">
        <v>163</v>
      </c>
      <c r="D31" s="8"/>
      <c r="E31" s="6"/>
    </row>
    <row r="32" spans="1:5" ht="45" x14ac:dyDescent="0.25">
      <c r="A32" s="12" t="s">
        <v>70</v>
      </c>
      <c r="B32" s="44">
        <v>62598</v>
      </c>
      <c r="C32" s="5" t="s">
        <v>71</v>
      </c>
      <c r="D32" s="9" t="s">
        <v>72</v>
      </c>
      <c r="E32" s="6"/>
    </row>
    <row r="33" spans="1:256" ht="30" x14ac:dyDescent="0.25">
      <c r="A33" s="17" t="s">
        <v>166</v>
      </c>
      <c r="B33" s="44">
        <v>9150</v>
      </c>
      <c r="C33" s="13" t="s">
        <v>169</v>
      </c>
      <c r="D33" s="9"/>
      <c r="E33" s="2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30" x14ac:dyDescent="0.25">
      <c r="A34" s="17" t="s">
        <v>167</v>
      </c>
      <c r="B34" s="44">
        <v>365</v>
      </c>
      <c r="C34" s="13" t="s">
        <v>169</v>
      </c>
      <c r="D34" s="9"/>
      <c r="E34" s="2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x14ac:dyDescent="0.25">
      <c r="A35" s="17" t="s">
        <v>73</v>
      </c>
      <c r="B35" s="44">
        <v>12765</v>
      </c>
      <c r="C35" s="5" t="s">
        <v>165</v>
      </c>
      <c r="D35" s="6"/>
      <c r="E35" s="6"/>
    </row>
    <row r="36" spans="1:256" ht="45" customHeight="1" x14ac:dyDescent="0.25">
      <c r="A36" s="15" t="s">
        <v>74</v>
      </c>
      <c r="B36" s="50">
        <f>B35+B33+B34+B32+B31+B30+B29+B28+B27+B26+B25+B24+B23</f>
        <v>257853</v>
      </c>
      <c r="C36" s="50"/>
      <c r="D36" s="50"/>
      <c r="E36" s="51"/>
    </row>
    <row r="37" spans="1:256" ht="40.5" customHeight="1" x14ac:dyDescent="0.25">
      <c r="A37" s="25" t="s">
        <v>75</v>
      </c>
      <c r="B37" s="26"/>
      <c r="C37" s="26"/>
      <c r="D37" s="26"/>
      <c r="E37" s="27"/>
    </row>
    <row r="38" spans="1:256" ht="30" customHeight="1" x14ac:dyDescent="0.25">
      <c r="A38" s="12" t="s">
        <v>76</v>
      </c>
      <c r="B38" s="44">
        <v>5100</v>
      </c>
      <c r="C38" s="7" t="s">
        <v>77</v>
      </c>
      <c r="D38" s="7" t="s">
        <v>78</v>
      </c>
      <c r="E38" s="6"/>
    </row>
    <row r="39" spans="1:256" ht="15" customHeight="1" x14ac:dyDescent="0.25">
      <c r="A39" s="12" t="s">
        <v>79</v>
      </c>
      <c r="B39" s="44">
        <v>5364</v>
      </c>
      <c r="C39" s="5" t="s">
        <v>80</v>
      </c>
      <c r="D39" s="7" t="s">
        <v>78</v>
      </c>
      <c r="E39" s="6"/>
    </row>
    <row r="40" spans="1:256" ht="15" customHeight="1" x14ac:dyDescent="0.25">
      <c r="A40" s="17" t="s">
        <v>81</v>
      </c>
      <c r="B40" s="44">
        <v>36830</v>
      </c>
      <c r="C40" s="5" t="s">
        <v>82</v>
      </c>
      <c r="D40" s="7" t="s">
        <v>78</v>
      </c>
      <c r="E40" s="6"/>
    </row>
    <row r="41" spans="1:256" ht="36.75" customHeight="1" x14ac:dyDescent="0.25">
      <c r="A41" s="15" t="s">
        <v>83</v>
      </c>
      <c r="B41" s="50">
        <f>B40+B39+B38</f>
        <v>47294</v>
      </c>
      <c r="C41" s="50"/>
      <c r="D41" s="50"/>
      <c r="E41" s="51"/>
    </row>
    <row r="42" spans="1:256" ht="40.5" customHeight="1" x14ac:dyDescent="0.25">
      <c r="A42" s="25" t="s">
        <v>84</v>
      </c>
      <c r="B42" s="26"/>
      <c r="C42" s="26"/>
      <c r="D42" s="26"/>
      <c r="E42" s="27"/>
    </row>
    <row r="43" spans="1:256" ht="30" customHeight="1" x14ac:dyDescent="0.25">
      <c r="A43" s="12" t="s">
        <v>85</v>
      </c>
      <c r="B43" s="44">
        <v>180868</v>
      </c>
      <c r="C43" s="7" t="s">
        <v>86</v>
      </c>
      <c r="D43" s="5" t="s">
        <v>87</v>
      </c>
      <c r="E43" s="6"/>
    </row>
    <row r="44" spans="1:256" ht="30" customHeight="1" x14ac:dyDescent="0.25">
      <c r="A44" s="12" t="s">
        <v>88</v>
      </c>
      <c r="B44" s="44">
        <v>58998</v>
      </c>
      <c r="C44" s="7" t="s">
        <v>89</v>
      </c>
      <c r="D44" s="5" t="s">
        <v>90</v>
      </c>
      <c r="E44" s="7" t="s">
        <v>91</v>
      </c>
    </row>
    <row r="45" spans="1:256" ht="30" customHeight="1" x14ac:dyDescent="0.25">
      <c r="A45" s="12" t="s">
        <v>92</v>
      </c>
      <c r="B45" s="44">
        <v>55480</v>
      </c>
      <c r="C45" s="5" t="s">
        <v>93</v>
      </c>
      <c r="D45" s="7" t="s">
        <v>94</v>
      </c>
      <c r="E45" s="8"/>
    </row>
    <row r="46" spans="1:256" ht="30" customHeight="1" x14ac:dyDescent="0.25">
      <c r="A46" s="12" t="s">
        <v>95</v>
      </c>
      <c r="B46" s="44">
        <f>27690+2900</f>
        <v>30590</v>
      </c>
      <c r="C46" s="7" t="s">
        <v>96</v>
      </c>
      <c r="D46" s="5" t="s">
        <v>97</v>
      </c>
      <c r="E46" s="5" t="s">
        <v>98</v>
      </c>
    </row>
    <row r="47" spans="1:256" ht="46.5" customHeight="1" x14ac:dyDescent="0.25">
      <c r="A47" s="12" t="s">
        <v>99</v>
      </c>
      <c r="B47" s="44">
        <f>13680+2400+3000</f>
        <v>19080</v>
      </c>
      <c r="C47" s="7" t="s">
        <v>100</v>
      </c>
      <c r="D47" s="5" t="s">
        <v>97</v>
      </c>
      <c r="E47" s="6"/>
    </row>
    <row r="48" spans="1:256" ht="30" customHeight="1" x14ac:dyDescent="0.25">
      <c r="A48" s="12" t="s">
        <v>101</v>
      </c>
      <c r="B48" s="44">
        <v>22750</v>
      </c>
      <c r="C48" s="7" t="s">
        <v>102</v>
      </c>
      <c r="D48" s="5" t="s">
        <v>103</v>
      </c>
      <c r="E48" s="6"/>
    </row>
    <row r="49" spans="1:5" ht="33.75" customHeight="1" x14ac:dyDescent="0.25">
      <c r="A49" s="15" t="s">
        <v>160</v>
      </c>
      <c r="B49" s="50">
        <f>B48+B47+B46+B45+B44+B43</f>
        <v>367766</v>
      </c>
      <c r="C49" s="50"/>
      <c r="D49" s="50"/>
      <c r="E49" s="51"/>
    </row>
    <row r="50" spans="1:5" ht="40.5" customHeight="1" x14ac:dyDescent="0.25">
      <c r="A50" s="25" t="s">
        <v>104</v>
      </c>
      <c r="B50" s="26"/>
      <c r="C50" s="26"/>
      <c r="D50" s="26"/>
      <c r="E50" s="27"/>
    </row>
    <row r="51" spans="1:5" ht="45" customHeight="1" x14ac:dyDescent="0.25">
      <c r="A51" s="12" t="s">
        <v>105</v>
      </c>
      <c r="B51" s="44">
        <v>16382</v>
      </c>
      <c r="C51" s="7" t="s">
        <v>106</v>
      </c>
      <c r="D51" s="5" t="s">
        <v>107</v>
      </c>
      <c r="E51" s="6"/>
    </row>
    <row r="52" spans="1:5" ht="15" customHeight="1" x14ac:dyDescent="0.25">
      <c r="A52" s="12" t="s">
        <v>108</v>
      </c>
      <c r="B52" s="44">
        <v>8216</v>
      </c>
      <c r="C52" s="7" t="s">
        <v>109</v>
      </c>
      <c r="D52" s="5" t="s">
        <v>110</v>
      </c>
      <c r="E52" s="6"/>
    </row>
    <row r="53" spans="1:5" ht="75" customHeight="1" x14ac:dyDescent="0.25">
      <c r="A53" s="12" t="s">
        <v>111</v>
      </c>
      <c r="B53" s="44">
        <v>157984</v>
      </c>
      <c r="C53" s="7" t="s">
        <v>112</v>
      </c>
      <c r="D53" s="5" t="s">
        <v>113</v>
      </c>
      <c r="E53" s="6"/>
    </row>
    <row r="54" spans="1:5" ht="15" customHeight="1" x14ac:dyDescent="0.25">
      <c r="A54" s="12" t="s">
        <v>114</v>
      </c>
      <c r="B54" s="44">
        <v>6336</v>
      </c>
      <c r="C54" s="5" t="s">
        <v>115</v>
      </c>
      <c r="D54" s="5" t="s">
        <v>116</v>
      </c>
      <c r="E54" s="6"/>
    </row>
    <row r="55" spans="1:5" ht="30" customHeight="1" x14ac:dyDescent="0.25">
      <c r="A55" s="12" t="s">
        <v>117</v>
      </c>
      <c r="B55" s="44">
        <v>211905</v>
      </c>
      <c r="C55" s="5" t="s">
        <v>118</v>
      </c>
      <c r="D55" s="35" t="s">
        <v>119</v>
      </c>
      <c r="E55" s="6"/>
    </row>
    <row r="56" spans="1:5" ht="15" customHeight="1" x14ac:dyDescent="0.25">
      <c r="A56" s="12" t="s">
        <v>120</v>
      </c>
      <c r="B56" s="44">
        <v>34570</v>
      </c>
      <c r="C56" s="7" t="s">
        <v>121</v>
      </c>
      <c r="D56" s="36"/>
      <c r="E56" s="6"/>
    </row>
    <row r="57" spans="1:5" ht="15" customHeight="1" x14ac:dyDescent="0.25">
      <c r="A57" s="12" t="s">
        <v>122</v>
      </c>
      <c r="B57" s="44">
        <f>4820</f>
        <v>4820</v>
      </c>
      <c r="C57" s="7" t="s">
        <v>123</v>
      </c>
      <c r="D57" s="36"/>
      <c r="E57" s="6"/>
    </row>
    <row r="58" spans="1:5" ht="31.5" customHeight="1" x14ac:dyDescent="0.25">
      <c r="A58" s="12" t="s">
        <v>124</v>
      </c>
      <c r="B58" s="44">
        <v>16000</v>
      </c>
      <c r="C58" s="5" t="s">
        <v>69</v>
      </c>
      <c r="D58" s="6"/>
      <c r="E58" s="6"/>
    </row>
    <row r="59" spans="1:5" ht="40.5" customHeight="1" x14ac:dyDescent="0.25">
      <c r="A59" s="15" t="s">
        <v>161</v>
      </c>
      <c r="B59" s="41">
        <f>B58+B57+B56+B55+B53+B54+B52+B51</f>
        <v>456213</v>
      </c>
      <c r="C59" s="41"/>
      <c r="D59" s="41"/>
      <c r="E59" s="42"/>
    </row>
    <row r="60" spans="1:5" ht="39.75" customHeight="1" x14ac:dyDescent="0.25">
      <c r="A60" s="25" t="s">
        <v>125</v>
      </c>
      <c r="B60" s="26"/>
      <c r="C60" s="26"/>
      <c r="D60" s="26"/>
      <c r="E60" s="27"/>
    </row>
    <row r="61" spans="1:5" ht="30" customHeight="1" x14ac:dyDescent="0.25">
      <c r="A61" s="12" t="s">
        <v>126</v>
      </c>
      <c r="B61" s="44">
        <f>4950*2</f>
        <v>9900</v>
      </c>
      <c r="C61" s="13" t="s">
        <v>169</v>
      </c>
      <c r="D61" s="5" t="s">
        <v>127</v>
      </c>
      <c r="E61" s="6"/>
    </row>
    <row r="62" spans="1:5" ht="60" customHeight="1" x14ac:dyDescent="0.25">
      <c r="A62" s="12" t="s">
        <v>128</v>
      </c>
      <c r="B62" s="44">
        <v>35430</v>
      </c>
      <c r="C62" s="13" t="s">
        <v>169</v>
      </c>
      <c r="D62" s="7" t="s">
        <v>129</v>
      </c>
      <c r="E62" s="5" t="s">
        <v>130</v>
      </c>
    </row>
    <row r="63" spans="1:5" ht="15" customHeight="1" x14ac:dyDescent="0.25">
      <c r="A63" s="12" t="s">
        <v>131</v>
      </c>
      <c r="B63" s="44">
        <v>16477</v>
      </c>
      <c r="C63" s="7" t="s">
        <v>132</v>
      </c>
      <c r="D63" s="7" t="s">
        <v>133</v>
      </c>
      <c r="E63" s="6"/>
    </row>
    <row r="64" spans="1:5" ht="36.75" customHeight="1" x14ac:dyDescent="0.25">
      <c r="A64" s="12" t="s">
        <v>134</v>
      </c>
      <c r="B64" s="44">
        <v>11800</v>
      </c>
      <c r="C64" s="7" t="s">
        <v>135</v>
      </c>
      <c r="D64" s="5" t="s">
        <v>136</v>
      </c>
      <c r="E64" s="6"/>
    </row>
    <row r="65" spans="1:256" ht="35.25" customHeight="1" x14ac:dyDescent="0.25">
      <c r="A65" s="12" t="s">
        <v>137</v>
      </c>
      <c r="B65" s="44">
        <v>14598</v>
      </c>
      <c r="C65" s="7" t="s">
        <v>138</v>
      </c>
      <c r="D65" s="5" t="s">
        <v>139</v>
      </c>
      <c r="E65" s="6"/>
    </row>
    <row r="66" spans="1:256" ht="182.25" customHeight="1" x14ac:dyDescent="0.25">
      <c r="A66" s="12" t="s">
        <v>140</v>
      </c>
      <c r="B66" s="44">
        <v>20500</v>
      </c>
      <c r="C66" s="13" t="s">
        <v>157</v>
      </c>
      <c r="D66" s="19" t="s">
        <v>139</v>
      </c>
      <c r="E66" s="20" t="s">
        <v>141</v>
      </c>
    </row>
    <row r="67" spans="1:256" ht="46.7" customHeight="1" x14ac:dyDescent="0.25">
      <c r="A67" s="15" t="s">
        <v>142</v>
      </c>
      <c r="B67" s="50">
        <f>B66+B65+B64+B63+B62+B61</f>
        <v>108705</v>
      </c>
      <c r="C67" s="50"/>
      <c r="D67" s="50"/>
      <c r="E67" s="51"/>
    </row>
    <row r="68" spans="1:256" ht="35.25" customHeight="1" x14ac:dyDescent="0.25">
      <c r="A68" s="25" t="s">
        <v>143</v>
      </c>
      <c r="B68" s="26"/>
      <c r="C68" s="26"/>
      <c r="D68" s="26"/>
      <c r="E68" s="27"/>
    </row>
    <row r="69" spans="1:256" ht="30" x14ac:dyDescent="0.25">
      <c r="A69" s="12" t="s">
        <v>144</v>
      </c>
      <c r="B69" s="45" t="s">
        <v>171</v>
      </c>
      <c r="C69" s="20" t="s">
        <v>170</v>
      </c>
      <c r="D69" s="6"/>
      <c r="E69" s="6"/>
    </row>
    <row r="70" spans="1:256" ht="30" x14ac:dyDescent="0.25">
      <c r="A70" s="12" t="s">
        <v>145</v>
      </c>
      <c r="B70" s="44">
        <v>64990</v>
      </c>
      <c r="C70" s="13" t="s">
        <v>169</v>
      </c>
      <c r="D70" s="6"/>
      <c r="E70" s="6"/>
    </row>
    <row r="71" spans="1:256" ht="30" x14ac:dyDescent="0.25">
      <c r="A71" s="12" t="s">
        <v>146</v>
      </c>
      <c r="B71" s="44">
        <v>54880</v>
      </c>
      <c r="C71" s="13" t="s">
        <v>169</v>
      </c>
      <c r="D71" s="6"/>
      <c r="E71" s="6"/>
    </row>
    <row r="72" spans="1:256" ht="30" x14ac:dyDescent="0.25">
      <c r="A72" s="12" t="s">
        <v>147</v>
      </c>
      <c r="B72" s="44">
        <v>30990</v>
      </c>
      <c r="C72" s="13" t="s">
        <v>169</v>
      </c>
      <c r="D72" s="6"/>
      <c r="E72" s="6"/>
    </row>
    <row r="73" spans="1:256" ht="30" x14ac:dyDescent="0.25">
      <c r="A73" s="12" t="s">
        <v>148</v>
      </c>
      <c r="B73" s="44">
        <v>44990</v>
      </c>
      <c r="C73" s="13" t="s">
        <v>169</v>
      </c>
      <c r="D73" s="6"/>
      <c r="E73" s="6"/>
    </row>
    <row r="74" spans="1:256" ht="30" x14ac:dyDescent="0.25">
      <c r="A74" s="12" t="s">
        <v>149</v>
      </c>
      <c r="B74" s="44">
        <v>29999</v>
      </c>
      <c r="C74" s="13" t="s">
        <v>169</v>
      </c>
      <c r="D74" s="6"/>
      <c r="E74" s="6"/>
    </row>
    <row r="75" spans="1:256" ht="30" x14ac:dyDescent="0.25">
      <c r="A75" s="12" t="s">
        <v>150</v>
      </c>
      <c r="B75" s="44">
        <v>24999</v>
      </c>
      <c r="C75" s="13" t="s">
        <v>169</v>
      </c>
      <c r="D75" s="40" t="s">
        <v>174</v>
      </c>
      <c r="E75" s="6"/>
    </row>
    <row r="76" spans="1:256" ht="30" x14ac:dyDescent="0.25">
      <c r="A76" s="37" t="s">
        <v>168</v>
      </c>
      <c r="B76" s="44">
        <v>2281</v>
      </c>
      <c r="C76" s="13" t="s">
        <v>169</v>
      </c>
      <c r="D76" s="39" t="s">
        <v>173</v>
      </c>
      <c r="E76" s="2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30" x14ac:dyDescent="0.25">
      <c r="A77" s="12" t="s">
        <v>151</v>
      </c>
      <c r="B77" s="44">
        <v>4500</v>
      </c>
      <c r="C77" s="13" t="s">
        <v>169</v>
      </c>
      <c r="D77" s="6"/>
      <c r="E77" s="6"/>
    </row>
    <row r="78" spans="1:256" ht="15.75" x14ac:dyDescent="0.25">
      <c r="A78" s="15" t="s">
        <v>158</v>
      </c>
      <c r="B78" s="50">
        <f>SUM(B70:B77)</f>
        <v>257629</v>
      </c>
      <c r="C78" s="50"/>
      <c r="D78" s="50"/>
      <c r="E78" s="51"/>
    </row>
    <row r="79" spans="1:256" ht="30" customHeight="1" x14ac:dyDescent="0.25">
      <c r="A79" s="28" t="s">
        <v>162</v>
      </c>
      <c r="B79" s="29"/>
      <c r="C79" s="29"/>
      <c r="D79" s="29"/>
      <c r="E79" s="30"/>
    </row>
    <row r="80" spans="1:256" ht="77.25" customHeight="1" x14ac:dyDescent="0.25">
      <c r="A80" s="12" t="s">
        <v>152</v>
      </c>
      <c r="B80" s="44">
        <v>619666</v>
      </c>
      <c r="C80" s="13" t="s">
        <v>159</v>
      </c>
      <c r="D80" s="6"/>
      <c r="E80" s="6"/>
    </row>
    <row r="81" spans="1:5" ht="15" customHeight="1" x14ac:dyDescent="0.25">
      <c r="A81" s="12" t="s">
        <v>153</v>
      </c>
      <c r="B81" s="44">
        <v>250000</v>
      </c>
      <c r="C81" s="10" t="s">
        <v>69</v>
      </c>
      <c r="D81" s="11"/>
      <c r="E81" s="11"/>
    </row>
    <row r="82" spans="1:5" ht="15" customHeight="1" x14ac:dyDescent="0.25">
      <c r="A82" s="23"/>
      <c r="B82" s="46"/>
      <c r="C82" s="24"/>
      <c r="D82" s="24"/>
      <c r="E82" s="24"/>
    </row>
    <row r="83" spans="1:5" ht="15" customHeight="1" x14ac:dyDescent="0.25">
      <c r="A83" s="23"/>
      <c r="B83" s="46"/>
      <c r="C83" s="24"/>
      <c r="D83" s="24"/>
      <c r="E83" s="24"/>
    </row>
    <row r="84" spans="1:5" ht="15" customHeight="1" x14ac:dyDescent="0.25">
      <c r="A84" s="22" t="s">
        <v>154</v>
      </c>
      <c r="B84" s="52">
        <f>B81+B80+B78+B67+B59+B49+B41+B36+B21+B16</f>
        <v>3612027</v>
      </c>
      <c r="C84" s="52"/>
      <c r="D84" s="52"/>
      <c r="E84" s="53"/>
    </row>
  </sheetData>
  <mergeCells count="19">
    <mergeCell ref="A2:E2"/>
    <mergeCell ref="B16:E16"/>
    <mergeCell ref="A17:E17"/>
    <mergeCell ref="B21:E21"/>
    <mergeCell ref="A22:E22"/>
    <mergeCell ref="A50:E50"/>
    <mergeCell ref="B84:E84"/>
    <mergeCell ref="A79:E79"/>
    <mergeCell ref="B36:E36"/>
    <mergeCell ref="A37:E37"/>
    <mergeCell ref="B41:E41"/>
    <mergeCell ref="A42:E42"/>
    <mergeCell ref="B49:E49"/>
    <mergeCell ref="B59:E59"/>
    <mergeCell ref="A60:E60"/>
    <mergeCell ref="B67:E67"/>
    <mergeCell ref="B78:E78"/>
    <mergeCell ref="D55:D57"/>
    <mergeCell ref="A68:E68"/>
  </mergeCells>
  <hyperlinks>
    <hyperlink ref="C5" r:id="rId1"/>
    <hyperlink ref="C6" r:id="rId2"/>
    <hyperlink ref="C8" r:id="rId3"/>
    <hyperlink ref="D9" r:id="rId4"/>
    <hyperlink ref="C10" r:id="rId5"/>
    <hyperlink ref="C13" r:id="rId6"/>
    <hyperlink ref="D13" r:id="rId7"/>
    <hyperlink ref="C14" r:id="rId8"/>
    <hyperlink ref="C18" r:id="rId9"/>
    <hyperlink ref="C23" r:id="rId10"/>
    <hyperlink ref="C24" r:id="rId11"/>
    <hyperlink ref="C25" r:id="rId12"/>
    <hyperlink ref="C26" r:id="rId13"/>
    <hyperlink ref="C29" r:id="rId14"/>
    <hyperlink ref="C30" r:id="rId15"/>
    <hyperlink ref="D30" r:id="rId16"/>
    <hyperlink ref="D32" r:id="rId17"/>
    <hyperlink ref="C38" r:id="rId18"/>
    <hyperlink ref="C44" r:id="rId19"/>
    <hyperlink ref="E44" r:id="rId20"/>
    <hyperlink ref="D45" r:id="rId21"/>
    <hyperlink ref="C46" r:id="rId22"/>
    <hyperlink ref="C47" r:id="rId23"/>
    <hyperlink ref="C48" r:id="rId24"/>
    <hyperlink ref="C51" r:id="rId25"/>
    <hyperlink ref="C52" r:id="rId26"/>
    <hyperlink ref="C53" r:id="rId27"/>
    <hyperlink ref="C56" r:id="rId28"/>
    <hyperlink ref="C57" r:id="rId29"/>
    <hyperlink ref="C63" r:id="rId30"/>
    <hyperlink ref="C64" r:id="rId31"/>
    <hyperlink ref="C65" r:id="rId32"/>
    <hyperlink ref="C43" r:id="rId33"/>
    <hyperlink ref="D66" r:id="rId34"/>
    <hyperlink ref="D75" r:id="rId35"/>
  </hyperlinks>
  <pageMargins left="0.7" right="0.7" top="0.75" bottom="0.75" header="0.3" footer="0.3"/>
  <pageSetup orientation="portrait" r:id="rId36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5" customHeight="1" x14ac:dyDescent="0.25"/>
  <cols>
    <col min="1" max="256" width="8.85546875" style="2" customWidth="1"/>
  </cols>
  <sheetData>
    <row r="1" spans="1:5" ht="15" customHeight="1" x14ac:dyDescent="0.25">
      <c r="A1" s="3"/>
      <c r="B1" s="3"/>
      <c r="C1" s="3"/>
      <c r="D1" s="3"/>
      <c r="E1" s="3"/>
    </row>
    <row r="2" spans="1:5" ht="15" customHeight="1" x14ac:dyDescent="0.25">
      <c r="A2" s="3"/>
      <c r="B2" s="3"/>
      <c r="C2" s="3"/>
      <c r="D2" s="3"/>
      <c r="E2" s="3"/>
    </row>
    <row r="3" spans="1:5" ht="15" customHeight="1" x14ac:dyDescent="0.25">
      <c r="A3" s="3"/>
      <c r="B3" s="3"/>
      <c r="C3" s="3"/>
      <c r="D3" s="3"/>
      <c r="E3" s="3"/>
    </row>
    <row r="4" spans="1:5" ht="15" customHeight="1" x14ac:dyDescent="0.25">
      <c r="A4" s="3"/>
      <c r="B4" s="3"/>
      <c r="C4" s="3"/>
      <c r="D4" s="3"/>
      <c r="E4" s="3"/>
    </row>
    <row r="5" spans="1:5" ht="15" customHeight="1" x14ac:dyDescent="0.25">
      <c r="A5" s="3"/>
      <c r="B5" s="3"/>
      <c r="C5" s="3"/>
      <c r="D5" s="3"/>
      <c r="E5" s="3"/>
    </row>
    <row r="6" spans="1:5" ht="15" customHeight="1" x14ac:dyDescent="0.25">
      <c r="A6" s="3"/>
      <c r="B6" s="3"/>
      <c r="C6" s="3"/>
      <c r="D6" s="3"/>
      <c r="E6" s="3"/>
    </row>
    <row r="7" spans="1:5" ht="15" customHeight="1" x14ac:dyDescent="0.25">
      <c r="A7" s="3"/>
      <c r="B7" s="3"/>
      <c r="C7" s="3"/>
      <c r="D7" s="3"/>
      <c r="E7" s="3"/>
    </row>
    <row r="8" spans="1:5" ht="15" customHeight="1" x14ac:dyDescent="0.25">
      <c r="A8" s="3"/>
      <c r="B8" s="3"/>
      <c r="C8" s="3"/>
      <c r="D8" s="3"/>
      <c r="E8" s="3"/>
    </row>
    <row r="9" spans="1:5" ht="15" customHeight="1" x14ac:dyDescent="0.25">
      <c r="A9" s="3"/>
      <c r="B9" s="3"/>
      <c r="C9" s="3"/>
      <c r="D9" s="3"/>
      <c r="E9" s="3"/>
    </row>
    <row r="10" spans="1:5" ht="15" customHeight="1" x14ac:dyDescent="0.25">
      <c r="A10" s="3"/>
      <c r="B10" s="3"/>
      <c r="C10" s="3"/>
      <c r="D10" s="3"/>
      <c r="E10" s="3"/>
    </row>
  </sheetData>
  <pageMargins left="0.7" right="0.7" top="0.75" bottom="0.75" header="0.3" footer="0.3"/>
  <pageSetup orientation="portrait"/>
  <headerFooter>
    <oddFooter>&amp;C&amp;"Helvetica Neue,Regular"&amp;11&amp;K000000&amp;P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5" customHeight="1" x14ac:dyDescent="0.25"/>
  <cols>
    <col min="1" max="256" width="8.85546875" style="4" customWidth="1"/>
  </cols>
  <sheetData>
    <row r="1" spans="1:5" ht="15" customHeight="1" x14ac:dyDescent="0.25">
      <c r="A1" s="3"/>
      <c r="B1" s="3"/>
      <c r="C1" s="3"/>
      <c r="D1" s="3"/>
      <c r="E1" s="3"/>
    </row>
    <row r="2" spans="1:5" ht="15" customHeight="1" x14ac:dyDescent="0.25">
      <c r="A2" s="3"/>
      <c r="B2" s="3"/>
      <c r="C2" s="3"/>
      <c r="D2" s="3"/>
      <c r="E2" s="3"/>
    </row>
    <row r="3" spans="1:5" ht="15" customHeight="1" x14ac:dyDescent="0.25">
      <c r="A3" s="3"/>
      <c r="B3" s="3"/>
      <c r="C3" s="3"/>
      <c r="D3" s="3"/>
      <c r="E3" s="3"/>
    </row>
    <row r="4" spans="1:5" ht="15" customHeight="1" x14ac:dyDescent="0.25">
      <c r="A4" s="3"/>
      <c r="B4" s="3"/>
      <c r="C4" s="3"/>
      <c r="D4" s="3"/>
      <c r="E4" s="3"/>
    </row>
    <row r="5" spans="1:5" ht="15" customHeight="1" x14ac:dyDescent="0.25">
      <c r="A5" s="3"/>
      <c r="B5" s="3"/>
      <c r="C5" s="3"/>
      <c r="D5" s="3"/>
      <c r="E5" s="3"/>
    </row>
    <row r="6" spans="1:5" ht="15" customHeight="1" x14ac:dyDescent="0.25">
      <c r="A6" s="3"/>
      <c r="B6" s="3"/>
      <c r="C6" s="3"/>
      <c r="D6" s="3"/>
      <c r="E6" s="3"/>
    </row>
    <row r="7" spans="1:5" ht="15" customHeight="1" x14ac:dyDescent="0.25">
      <c r="A7" s="3"/>
      <c r="B7" s="3"/>
      <c r="C7" s="3"/>
      <c r="D7" s="3"/>
      <c r="E7" s="3"/>
    </row>
    <row r="8" spans="1:5" ht="15" customHeight="1" x14ac:dyDescent="0.25">
      <c r="A8" s="3"/>
      <c r="B8" s="3"/>
      <c r="C8" s="3"/>
      <c r="D8" s="3"/>
      <c r="E8" s="3"/>
    </row>
    <row r="9" spans="1:5" ht="15" customHeight="1" x14ac:dyDescent="0.25">
      <c r="A9" s="3"/>
      <c r="B9" s="3"/>
      <c r="C9" s="3"/>
      <c r="D9" s="3"/>
      <c r="E9" s="3"/>
    </row>
    <row r="10" spans="1:5" ht="15" customHeight="1" x14ac:dyDescent="0.25">
      <c r="A10" s="3"/>
      <c r="B10" s="3"/>
      <c r="C10" s="3"/>
      <c r="D10" s="3"/>
      <c r="E10" s="3"/>
    </row>
  </sheetData>
  <pageMargins left="0.7" right="0.7" top="0.75" bottom="0.75" header="0.3" footer="0.3"/>
  <pageSetup orientation="portrait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 HP</cp:lastModifiedBy>
  <dcterms:modified xsi:type="dcterms:W3CDTF">2017-11-27T17:15:25Z</dcterms:modified>
</cp:coreProperties>
</file>